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Foglio1" sheetId="1" r:id="rId1"/>
  </sheets>
  <definedNames>
    <definedName name="_xlnm.Print_Area" localSheetId="0">'Foglio1'!$A$1:$O$795</definedName>
  </definedNames>
  <calcPr fullCalcOnLoad="1"/>
</workbook>
</file>

<file path=xl/sharedStrings.xml><?xml version="1.0" encoding="utf-8"?>
<sst xmlns="http://schemas.openxmlformats.org/spreadsheetml/2006/main" count="27" uniqueCount="22">
  <si>
    <t>Codice Imposta</t>
  </si>
  <si>
    <t>Sanzione</t>
  </si>
  <si>
    <t>Totale</t>
  </si>
  <si>
    <t>Giorni di ritardo</t>
  </si>
  <si>
    <t>Totale arrotondato</t>
  </si>
  <si>
    <t>Dovuto *</t>
  </si>
  <si>
    <t>Versato*</t>
  </si>
  <si>
    <t xml:space="preserve">*campi da compilare </t>
  </si>
  <si>
    <t>Da versare</t>
  </si>
  <si>
    <t>I625</t>
  </si>
  <si>
    <t>Codice comune</t>
  </si>
  <si>
    <t>RAVVEDIMENTO OPEROSO</t>
  </si>
  <si>
    <t>dd/mm/aaaa          Data versamento*</t>
  </si>
  <si>
    <t xml:space="preserve">Abitazione principale </t>
  </si>
  <si>
    <r>
      <rPr>
        <b/>
        <sz val="10"/>
        <color indexed="8"/>
        <rFont val="Calibri"/>
        <family val="2"/>
      </rPr>
      <t>RAVVEDIMENTO SPRI</t>
    </r>
    <r>
      <rPr>
        <b/>
        <sz val="9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Sanzione</t>
    </r>
  </si>
  <si>
    <t>Aree fabbricabili</t>
  </si>
  <si>
    <t>Terreni</t>
  </si>
  <si>
    <t>Altri fabbricati</t>
  </si>
  <si>
    <t>Immobili ad uso produttivo
classificati nel gruppo catastale D – quota stato</t>
  </si>
  <si>
    <t>Immobili ad uso produttivo
classificati nel gruppo catastale D – quota comune</t>
  </si>
  <si>
    <t>Interessi fino al 31/12/2018 (0,3%)</t>
  </si>
  <si>
    <t>Interessi dal 01/01/2019  (0,8%)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</si>
</sst>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2" fillId="0" borderId="14" xfId="0" applyNumberFormat="1" applyFont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49" fontId="35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vertical="center"/>
    </xf>
    <xf numFmtId="0" fontId="35" fillId="0" borderId="15" xfId="0" applyFont="1" applyBorder="1" applyAlignment="1">
      <alignment wrapText="1"/>
    </xf>
    <xf numFmtId="0" fontId="35" fillId="33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 wrapText="1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M9" sqref="M9"/>
    </sheetView>
  </sheetViews>
  <sheetFormatPr defaultColWidth="9.140625" defaultRowHeight="15" zeroHeight="1"/>
  <cols>
    <col min="2" max="2" width="11.7109375" style="0" customWidth="1"/>
    <col min="3" max="3" width="44.28125" style="0" customWidth="1"/>
    <col min="4" max="5" width="8.8515625" style="0" bestFit="1" customWidth="1"/>
    <col min="6" max="6" width="10.140625" style="0" customWidth="1"/>
    <col min="7" max="7" width="16.28125" style="0" customWidth="1"/>
    <col min="8" max="8" width="11.7109375" style="0" customWidth="1"/>
    <col min="9" max="9" width="15.28125" style="0" customWidth="1"/>
    <col min="10" max="10" width="11.7109375" style="0" customWidth="1"/>
    <col min="11" max="12" width="13.421875" style="0" customWidth="1"/>
    <col min="13" max="13" width="10.7109375" style="0" customWidth="1"/>
    <col min="14" max="14" width="12.28125" style="0" customWidth="1"/>
    <col min="15" max="15" width="0.13671875" style="0" customWidth="1"/>
  </cols>
  <sheetData>
    <row r="1" spans="1:16" ht="16.5" thickBot="1" thickTop="1">
      <c r="A1" s="9"/>
      <c r="B1" s="11">
        <v>43269</v>
      </c>
      <c r="C1" s="26" t="s">
        <v>11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10"/>
    </row>
    <row r="2" spans="1:14" ht="43.5" thickBot="1">
      <c r="A2" s="18" t="s">
        <v>10</v>
      </c>
      <c r="B2" s="24" t="s">
        <v>0</v>
      </c>
      <c r="C2" s="25"/>
      <c r="D2" s="19" t="s">
        <v>5</v>
      </c>
      <c r="E2" s="19" t="s">
        <v>6</v>
      </c>
      <c r="F2" s="20" t="s">
        <v>8</v>
      </c>
      <c r="G2" s="21" t="s">
        <v>12</v>
      </c>
      <c r="H2" s="18" t="s">
        <v>3</v>
      </c>
      <c r="I2" s="15" t="s">
        <v>14</v>
      </c>
      <c r="J2" s="15" t="s">
        <v>1</v>
      </c>
      <c r="K2" s="23" t="s">
        <v>20</v>
      </c>
      <c r="L2" s="23" t="s">
        <v>21</v>
      </c>
      <c r="M2" s="15" t="s">
        <v>2</v>
      </c>
      <c r="N2" s="15" t="s">
        <v>4</v>
      </c>
    </row>
    <row r="3" spans="1:14" ht="15" thickBot="1" thickTop="1">
      <c r="A3" s="14" t="s">
        <v>9</v>
      </c>
      <c r="B3" s="14">
        <v>3912</v>
      </c>
      <c r="C3" s="1" t="s">
        <v>13</v>
      </c>
      <c r="D3" s="4">
        <v>0</v>
      </c>
      <c r="E3" s="4">
        <v>0</v>
      </c>
      <c r="F3" s="5">
        <f aca="true" t="shared" si="0" ref="F3:F8">+D3-E3</f>
        <v>0</v>
      </c>
      <c r="G3" s="3">
        <f aca="true" ca="1" t="shared" si="1" ref="G3:G8">TODAY()</f>
        <v>43454</v>
      </c>
      <c r="H3" s="2">
        <f>+G3-$B$1</f>
        <v>185</v>
      </c>
      <c r="I3" s="2">
        <f aca="true" t="shared" si="2" ref="I3:I8">IF(H3&gt;15,0,IF(H3&gt;0,0.1*H3*F3/100))</f>
        <v>0</v>
      </c>
      <c r="J3" s="2">
        <f aca="true" t="shared" si="3" ref="J3:J8">IF(H3&gt;90,3.75*(D3-E3)/100,IF(H3&gt;30,1.67*(D3-E3)/100,IF(H3&gt;15,1.5*(D3-E3)/100)))</f>
        <v>0</v>
      </c>
      <c r="K3" s="22">
        <f>F3*(0.3/100)*196/365</f>
        <v>0</v>
      </c>
      <c r="L3" s="22">
        <f>F3*(0.8/100)*(H3-196)/365</f>
        <v>0</v>
      </c>
      <c r="M3" s="13">
        <f>+F3+I3+J3+K3+L3</f>
        <v>0</v>
      </c>
      <c r="N3" s="13">
        <f aca="true" t="shared" si="4" ref="N3:N8">ROUND(M3,0)</f>
        <v>0</v>
      </c>
    </row>
    <row r="4" spans="1:14" ht="15" thickBot="1" thickTop="1">
      <c r="A4" s="14" t="s">
        <v>9</v>
      </c>
      <c r="B4" s="14">
        <v>3914</v>
      </c>
      <c r="C4" s="1" t="s">
        <v>16</v>
      </c>
      <c r="D4" s="4">
        <v>0</v>
      </c>
      <c r="E4" s="4">
        <v>0</v>
      </c>
      <c r="F4" s="5">
        <f t="shared" si="0"/>
        <v>0</v>
      </c>
      <c r="G4" s="3">
        <f ca="1" t="shared" si="1"/>
        <v>43454</v>
      </c>
      <c r="H4" s="2">
        <f aca="true" t="shared" si="5" ref="H3:H8">+G4-$B$1</f>
        <v>185</v>
      </c>
      <c r="I4" s="2">
        <f t="shared" si="2"/>
        <v>0</v>
      </c>
      <c r="J4" s="2">
        <f t="shared" si="3"/>
        <v>0</v>
      </c>
      <c r="K4" s="22">
        <f>F4*(0.3/100)*196/365</f>
        <v>0</v>
      </c>
      <c r="L4" s="22">
        <f>F4*(0.8/100)*(H4-196)/365</f>
        <v>0</v>
      </c>
      <c r="M4" s="13">
        <f>+F4+I4+J4+K4+L4</f>
        <v>0</v>
      </c>
      <c r="N4" s="13">
        <f t="shared" si="4"/>
        <v>0</v>
      </c>
    </row>
    <row r="5" spans="1:14" ht="15" thickBot="1" thickTop="1">
      <c r="A5" s="14" t="s">
        <v>9</v>
      </c>
      <c r="B5" s="14">
        <v>3916</v>
      </c>
      <c r="C5" s="1" t="s">
        <v>15</v>
      </c>
      <c r="D5" s="4">
        <v>0</v>
      </c>
      <c r="E5" s="4">
        <v>0</v>
      </c>
      <c r="F5" s="5">
        <f t="shared" si="0"/>
        <v>0</v>
      </c>
      <c r="G5" s="3">
        <f ca="1" t="shared" si="1"/>
        <v>43454</v>
      </c>
      <c r="H5" s="2">
        <f t="shared" si="5"/>
        <v>185</v>
      </c>
      <c r="I5" s="2">
        <f t="shared" si="2"/>
        <v>0</v>
      </c>
      <c r="J5" s="2">
        <f t="shared" si="3"/>
        <v>0</v>
      </c>
      <c r="K5" s="22">
        <f>F5*(0.3/100)*196/365</f>
        <v>0</v>
      </c>
      <c r="L5" s="22">
        <f>F5*(0.8/100)*(H5-196)/365</f>
        <v>0</v>
      </c>
      <c r="M5" s="13">
        <f>+F5+I5+J5+K5+L5</f>
        <v>0</v>
      </c>
      <c r="N5" s="13">
        <f t="shared" si="4"/>
        <v>0</v>
      </c>
    </row>
    <row r="6" spans="1:14" ht="15" thickBot="1" thickTop="1">
      <c r="A6" s="14" t="s">
        <v>9</v>
      </c>
      <c r="B6" s="14">
        <v>3918</v>
      </c>
      <c r="C6" s="1" t="s">
        <v>17</v>
      </c>
      <c r="D6" s="4">
        <v>0</v>
      </c>
      <c r="E6" s="4">
        <v>0</v>
      </c>
      <c r="F6" s="5">
        <f t="shared" si="0"/>
        <v>0</v>
      </c>
      <c r="G6" s="3">
        <f ca="1" t="shared" si="1"/>
        <v>43454</v>
      </c>
      <c r="H6" s="2">
        <f t="shared" si="5"/>
        <v>185</v>
      </c>
      <c r="I6" s="2">
        <f t="shared" si="2"/>
        <v>0</v>
      </c>
      <c r="J6" s="2">
        <f t="shared" si="3"/>
        <v>0</v>
      </c>
      <c r="K6" s="22">
        <f>F6*(0.3/100)*196/365</f>
        <v>0</v>
      </c>
      <c r="L6" s="22">
        <f>F6*(0.8/100)*(H6-196)/365</f>
        <v>0</v>
      </c>
      <c r="M6" s="13">
        <f>+F6+I6+J6+K6+L6</f>
        <v>0</v>
      </c>
      <c r="N6" s="13">
        <f t="shared" si="4"/>
        <v>0</v>
      </c>
    </row>
    <row r="7" spans="1:14" ht="30" thickBot="1" thickTop="1">
      <c r="A7" s="17" t="s">
        <v>9</v>
      </c>
      <c r="B7" s="17">
        <v>3925</v>
      </c>
      <c r="C7" s="16" t="s">
        <v>18</v>
      </c>
      <c r="D7" s="4">
        <v>0</v>
      </c>
      <c r="E7" s="4">
        <v>0</v>
      </c>
      <c r="F7" s="5">
        <f t="shared" si="0"/>
        <v>0</v>
      </c>
      <c r="G7" s="3">
        <f ca="1" t="shared" si="1"/>
        <v>43454</v>
      </c>
      <c r="H7" s="2">
        <f t="shared" si="5"/>
        <v>185</v>
      </c>
      <c r="I7" s="2">
        <f t="shared" si="2"/>
        <v>0</v>
      </c>
      <c r="J7" s="2">
        <f t="shared" si="3"/>
        <v>0</v>
      </c>
      <c r="K7" s="22">
        <f>F7*(0.3/100)*196/365</f>
        <v>0</v>
      </c>
      <c r="L7" s="22">
        <f>F7*(0.8/100)*(H7-196)/365</f>
        <v>0</v>
      </c>
      <c r="M7" s="13">
        <f>+F7+I7+J7+K7+L7</f>
        <v>0</v>
      </c>
      <c r="N7" s="13">
        <f t="shared" si="4"/>
        <v>0</v>
      </c>
    </row>
    <row r="8" spans="1:14" ht="30" thickBot="1" thickTop="1">
      <c r="A8" s="17" t="s">
        <v>9</v>
      </c>
      <c r="B8" s="17">
        <v>3930</v>
      </c>
      <c r="C8" s="16" t="s">
        <v>19</v>
      </c>
      <c r="D8" s="4">
        <v>0</v>
      </c>
      <c r="E8" s="4">
        <v>0</v>
      </c>
      <c r="F8" s="5">
        <f t="shared" si="0"/>
        <v>0</v>
      </c>
      <c r="G8" s="3">
        <f ca="1" t="shared" si="1"/>
        <v>43454</v>
      </c>
      <c r="H8" s="2">
        <f t="shared" si="5"/>
        <v>185</v>
      </c>
      <c r="I8" s="2">
        <f t="shared" si="2"/>
        <v>0</v>
      </c>
      <c r="J8" s="2">
        <f t="shared" si="3"/>
        <v>0</v>
      </c>
      <c r="K8" s="22">
        <f>F8*(0.3/100)*196/365</f>
        <v>0</v>
      </c>
      <c r="L8" s="22">
        <f>F8*(0.8/100)*(H8-196)/365</f>
        <v>0</v>
      </c>
      <c r="M8" s="13">
        <f>+F8+I8+J8+K8+L8</f>
        <v>0</v>
      </c>
      <c r="N8" s="13">
        <f t="shared" si="4"/>
        <v>0</v>
      </c>
    </row>
    <row r="9" spans="2:13" ht="15" thickBot="1" thickTop="1">
      <c r="B9" s="7" t="s">
        <v>7</v>
      </c>
      <c r="C9" s="8"/>
      <c r="D9" s="6"/>
      <c r="E9" s="6"/>
      <c r="F9" s="6"/>
      <c r="M9" s="12"/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/>
    <row r="768" ht="14.25"/>
    <row r="769" ht="14.25"/>
    <row r="770" ht="14.25"/>
    <row r="771" ht="14.25"/>
    <row r="772" ht="14.25"/>
    <row r="773" ht="14.25"/>
    <row r="774" ht="14.25"/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C1:O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&amp;C&amp;"-,Grassetto"&amp;20&amp;K04+000Ravvedimento operoso acconto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Rita Brunetto</cp:lastModifiedBy>
  <cp:lastPrinted>2013-06-17T10:38:33Z</cp:lastPrinted>
  <dcterms:created xsi:type="dcterms:W3CDTF">2012-06-18T11:08:08Z</dcterms:created>
  <dcterms:modified xsi:type="dcterms:W3CDTF">2018-12-20T09:34:55Z</dcterms:modified>
  <cp:category/>
  <cp:version/>
  <cp:contentType/>
  <cp:contentStatus/>
</cp:coreProperties>
</file>